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65320" windowWidth="12948" windowHeight="1171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<sst xmlns="http://schemas.openxmlformats.org/spreadsheetml/2006/main" count="62" uniqueCount="53">
  <si>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</si>
  <si>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</si>
  <si>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</si>
  <si>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</si>
  <si>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</si>
  <si>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</si>
  <si>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</si>
  <si>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</si>
  <si>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</si>
  <si>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</si>
  <si>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</si>
  <si>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</si>
  <si>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</si>
  <si>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</si>
  <si>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</si>
  <si>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</si>
  <si>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</si>
  <si>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</si>
  <si>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</si>
  <si>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</si>
  <si>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</si>
  <si>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</si>
  <si>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</si>
  <si>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</si>
  <si>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</si>
  <si>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</si>
  <si>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</si>
  <si>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</si>
  <si>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</si>
  <si>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</si>
  <si>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</si>
  <si>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</si>
  <si>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</si>
  <si>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</si>
  <si>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</si>
  <si>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</si>
  <si>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</si>
  <si>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</si>
  <si>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</si>
  <si>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</si>
  <si>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</si>
  <si>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</si>
  <si>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</si>
  <si>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</si>
  <si>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</si>
  <si>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</si>
  <si>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</si>
  <si>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</si>
  <si>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3-й кв 2021 г.</t>
  </si>
  <si>
    <t>Основные финансовые показатели ПАО «Россети Юг»  
за 2021 год</t>
  </si>
  <si>
    <t xml:space="preserve"> 2021 год</t>
  </si>
  <si>
    <t>1 кв. 2022</t>
  </si>
  <si>
    <t>4-й кв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</si>
</sst>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0.0"/>
    <numFmt numFmtId="183" formatCode="0.000"/>
    <numFmt numFmtId="184" formatCode="\ #,##0&quot;    &quot;;\-#,##0&quot;    &quot;;&quot; -    &quot;;@\ "/>
    <numFmt numFmtId="185" formatCode="\ #,##0.0&quot;    &quot;;\-#,##0.0&quot;    &quot;;&quot; -    &quot;;@\ "/>
    <numFmt numFmtId="186" formatCode="\ #,##0.00&quot;    &quot;;\-#,##0.00&quot;    &quot;;&quot; -    &quot;;@\ "/>
    <numFmt numFmtId="187" formatCode="\ #,##0.0000&quot;    &quot;;\-#,##0.0000&quot;    &quot;;&quot; -    &quot;;@\ "/>
    <numFmt numFmtId="188" formatCode="0.0000000"/>
    <numFmt numFmtId="189" formatCode="0.000000000"/>
    <numFmt numFmtId="190" formatCode="#,##0\ ;[Red]\-#,##0\ "/>
    <numFmt numFmtId="191" formatCode="_-* #,##0.00_р_._-;\-* #,##0.00_р_._-;_-* \-??_р_._-;_-@_-"/>
    <numFmt numFmtId="192" formatCode="_-* #,##0_р_._-;\-* #,##0_р_._-;_-* &quot;-&quot;??_р_._-;_-@_-"/>
    <numFmt numFmtId="193" formatCode="#,##0.000"/>
    <numFmt numFmtId="194" formatCode="_(* #,##0.00_);_(* \(#,##0.00\);_(* &quot;-&quot;??_);_(@_)"/>
    <numFmt numFmtId="19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8" fillId="0" borderId="0" applyFill="0" applyBorder="0" applyAlignment="0" applyProtection="0"/>
    <xf numFmtId="173" fontId="8" fillId="0" borderId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7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 vertical="center"/>
    </xf>
    <xf numFmtId="175" fontId="7" fillId="0" borderId="11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/>
    </xf>
    <xf numFmtId="175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174" fontId="5" fillId="0" borderId="12" xfId="0" applyNumberFormat="1" applyFont="1" applyFill="1" applyBorder="1" applyAlignment="1">
      <alignment vertical="center"/>
    </xf>
    <xf numFmtId="17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1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\&#1054;&#1090;&#1095;&#1105;&#1090;_3&#1082;&#1074;_&#1056;&#1086;&#1089;&#1089;&#1077;&#1090;&#1080;%20&#1070;&#1075;_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1_&#1086;&#1073;&#1097;&#1072;&#1103;%20&#1089;&#1090;&#1088;&#1091;&#1082;&#1090;&#1091;&#1088;&#1072;\&#1041;&#1080;&#1079;&#1085;&#1077;&#1089;-&#1087;&#1083;&#1072;&#1085;&#1080;&#1088;&#1086;&#1074;&#1072;&#1085;&#1080;&#1077;\&#1060;&#1072;&#1082;&#1090;\4%20&#1082;&#1074;&#1072;&#1088;&#1090;&#1072;&#1083;\&#1054;&#1090;&#1095;&#1105;&#1090;_4&#1082;&#1074;_&#1056;&#1086;&#1089;&#1089;&#1077;&#1090;&#1080;%20&#1070;&#1075;_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4%20&#1082;&#1074;%20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2_&#1086;&#1073;&#1097;&#1072;&#1103;%20&#1089;&#1090;&#1088;&#1091;&#1082;&#1090;&#1091;&#1088;&#1072;\&#1041;&#1080;&#1079;&#1085;&#1077;&#1089;-&#1087;&#1083;&#1072;&#1085;&#1080;&#1088;&#1086;&#1074;&#1072;&#1085;&#1080;&#1077;\&#1055;&#1083;&#1072;&#1085;\&#1055;&#1077;&#1088;&#1074;&#1086;&#1085;&#1072;&#1095;&#1072;&#1083;&#1100;&#1085;&#1099;&#1081;%20&#1087;&#1083;&#1072;&#1085;\&#1041;&#1080;&#1079;&#1085;&#1077;&#1089;-&#1087;&#1083;&#1072;&#1085;%20&#1056;&#1086;&#1089;&#1089;&#1077;&#1090;&#1080;%20&#1070;&#1075;%202022-2026%2010.12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R15">
            <v>3.1350531560841257</v>
          </cell>
        </row>
        <row r="16">
          <cell r="R16">
            <v>1.5694706331275439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26">
        <row r="12">
          <cell r="X12">
            <v>10182296.462515675</v>
          </cell>
        </row>
        <row r="18">
          <cell r="X18">
            <v>-8743314.783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20">
        <row r="26">
          <cell r="T26">
            <v>0.17548641261926728</v>
          </cell>
        </row>
        <row r="35">
          <cell r="T35">
            <v>0.04827372585214835</v>
          </cell>
        </row>
        <row r="55">
          <cell r="T55">
            <v>68.5094030513986</v>
          </cell>
        </row>
      </sheetData>
      <sheetData sheetId="26">
        <row r="12">
          <cell r="Z12">
            <v>11337662.629136112</v>
          </cell>
        </row>
        <row r="13">
          <cell r="T13">
            <v>37798166.983712174</v>
          </cell>
        </row>
        <row r="14">
          <cell r="T14">
            <v>2025336.2759</v>
          </cell>
        </row>
        <row r="15">
          <cell r="T15">
            <v>1353974.36315</v>
          </cell>
        </row>
        <row r="16">
          <cell r="T16">
            <v>276983.458</v>
          </cell>
        </row>
        <row r="18">
          <cell r="Z18">
            <v>-10099340.318999998</v>
          </cell>
        </row>
        <row r="67">
          <cell r="T67">
            <v>2068388.1090021757</v>
          </cell>
        </row>
      </sheetData>
      <sheetData sheetId="31">
        <row r="79">
          <cell r="T79">
            <v>52094008.26859769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0.27687511463199643</v>
          </cell>
        </row>
        <row r="7">
          <cell r="C7">
            <v>0.8504891462046</v>
          </cell>
        </row>
        <row r="8">
          <cell r="C8">
            <v>0.0285532714104231</v>
          </cell>
        </row>
        <row r="9">
          <cell r="C9">
            <v>0.045111072308909365</v>
          </cell>
        </row>
        <row r="10">
          <cell r="C10">
            <v>0.3207167501782859</v>
          </cell>
        </row>
        <row r="11">
          <cell r="C11">
            <v>0.19747959859922334</v>
          </cell>
        </row>
        <row r="12">
          <cell r="C12">
            <v>0.05983809980866989</v>
          </cell>
        </row>
        <row r="13">
          <cell r="C13">
            <v>0</v>
          </cell>
        </row>
        <row r="14">
          <cell r="C14">
            <v>0.0892236480691843</v>
          </cell>
        </row>
        <row r="15">
          <cell r="C15">
            <v>0.055866788712640114</v>
          </cell>
        </row>
        <row r="16">
          <cell r="C16">
            <v>0.5963456694771719</v>
          </cell>
        </row>
        <row r="17">
          <cell r="C17">
            <v>0.08934891346105346</v>
          </cell>
        </row>
        <row r="18">
          <cell r="C18">
            <v>0.18856571713731135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</sheetNames>
    <sheetDataSet>
      <sheetData sheetId="22">
        <row r="184">
          <cell r="I184">
            <v>6261.9003920000005</v>
          </cell>
        </row>
      </sheetData>
      <sheetData sheetId="23">
        <row r="11">
          <cell r="I11">
            <v>9601.457709000002</v>
          </cell>
        </row>
        <row r="21">
          <cell r="I21">
            <v>7252.928799000002</v>
          </cell>
        </row>
        <row r="30">
          <cell r="I30">
            <v>0.11400293742219074</v>
          </cell>
        </row>
      </sheetData>
      <sheetData sheetId="28">
        <row r="13">
          <cell r="I13">
            <v>10114766.94592768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C9" sqref="C9:C12"/>
    </sheetView>
  </sheetViews>
  <sheetFormatPr defaultColWidth="9.125" defaultRowHeight="12.75"/>
  <cols>
    <col min="1" max="1" width="67.50390625" style="1" customWidth="1"/>
    <col min="2" max="2" width="20.5039062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">
      <c r="B1" s="23"/>
    </row>
    <row r="2" spans="1:2" ht="48.75" customHeight="1">
      <c r="A2" s="39" t="s">
        <v>49</v>
      </c>
      <c r="B2" s="39"/>
    </row>
    <row r="4" s="20" customFormat="1" ht="15">
      <c r="A4" s="19" t="s">
        <v>0</v>
      </c>
    </row>
    <row r="6" spans="1:2" ht="15">
      <c r="A6" s="2" t="s">
        <v>1</v>
      </c>
      <c r="B6" s="3" t="s">
        <v>50</v>
      </c>
    </row>
    <row r="7" spans="1:2" ht="15">
      <c r="A7" s="4" t="s">
        <v>2</v>
      </c>
      <c r="B7" s="24">
        <f>B8+B12+B11</f>
        <v>41454461.08076217</v>
      </c>
    </row>
    <row r="8" spans="1:2" ht="15">
      <c r="A8" s="5" t="s">
        <v>3</v>
      </c>
      <c r="B8" s="24">
        <f>B9+B10</f>
        <v>39823503.25961217</v>
      </c>
    </row>
    <row r="9" spans="1:2" ht="15">
      <c r="A9" s="6" t="s">
        <v>44</v>
      </c>
      <c r="B9" s="24">
        <f>'[3]8.ОФР'!$T$13</f>
        <v>37798166.983712174</v>
      </c>
    </row>
    <row r="10" spans="1:2" ht="15">
      <c r="A10" s="6" t="s">
        <v>4</v>
      </c>
      <c r="B10" s="24">
        <f>'[3]8.ОФР'!$T$14</f>
        <v>2025336.2759</v>
      </c>
    </row>
    <row r="11" spans="1:2" ht="15">
      <c r="A11" s="5" t="s">
        <v>47</v>
      </c>
      <c r="B11" s="24">
        <f>'[3]8.ОФР'!$T$15</f>
        <v>1353974.36315</v>
      </c>
    </row>
    <row r="12" spans="1:2" ht="15">
      <c r="A12" s="5" t="s">
        <v>41</v>
      </c>
      <c r="B12" s="24">
        <f>'[3]8.ОФР'!$T$16</f>
        <v>276983.458</v>
      </c>
    </row>
    <row r="14" s="20" customFormat="1" ht="15">
      <c r="A14" s="19" t="s">
        <v>5</v>
      </c>
    </row>
    <row r="16" spans="1:2" ht="33.75" customHeight="1">
      <c r="A16" s="7" t="s">
        <v>6</v>
      </c>
      <c r="B16" s="3" t="str">
        <f>$B$6</f>
        <v> 2021 год</v>
      </c>
    </row>
    <row r="17" spans="1:2" ht="30.75">
      <c r="A17" s="8" t="s">
        <v>7</v>
      </c>
      <c r="B17" s="25">
        <f>B9</f>
        <v>37798166.983712174</v>
      </c>
    </row>
    <row r="18" spans="1:2" ht="30.75">
      <c r="A18" s="8" t="s">
        <v>8</v>
      </c>
      <c r="B18" s="26">
        <f>B17/B7</f>
        <v>0.9117997435806305</v>
      </c>
    </row>
    <row r="20" s="20" customFormat="1" ht="15">
      <c r="A20" s="19" t="s">
        <v>9</v>
      </c>
    </row>
    <row r="22" spans="1:2" ht="15">
      <c r="A22" s="7" t="s">
        <v>6</v>
      </c>
      <c r="B22" s="3" t="str">
        <f>$B$6</f>
        <v> 2021 год</v>
      </c>
    </row>
    <row r="23" spans="1:2" ht="30.75">
      <c r="A23" s="8" t="s">
        <v>7</v>
      </c>
      <c r="B23" s="25">
        <f>B10</f>
        <v>2025336.2759</v>
      </c>
    </row>
    <row r="24" spans="1:2" ht="30.75">
      <c r="A24" s="8" t="s">
        <v>8</v>
      </c>
      <c r="B24" s="26">
        <f>B23/B7</f>
        <v>0.048856895569193655</v>
      </c>
    </row>
    <row r="26" s="20" customFormat="1" ht="15">
      <c r="A26" s="19" t="s">
        <v>10</v>
      </c>
    </row>
    <row r="28" spans="1:2" ht="30.75" customHeight="1">
      <c r="A28" s="9" t="s">
        <v>11</v>
      </c>
      <c r="B28" s="3" t="str">
        <f>$B$6</f>
        <v> 2021 год</v>
      </c>
    </row>
    <row r="29" spans="1:3" ht="15">
      <c r="A29" s="10" t="s">
        <v>12</v>
      </c>
      <c r="B29" s="32">
        <f>'[4]Лист1'!C6</f>
        <v>0.27687511463199643</v>
      </c>
      <c r="C29" s="21"/>
    </row>
    <row r="30" spans="1:3" ht="15">
      <c r="A30" s="11" t="s">
        <v>13</v>
      </c>
      <c r="B30" s="33">
        <f>'[4]Лист1'!C7</f>
        <v>0.8504891462046</v>
      </c>
      <c r="C30" s="21"/>
    </row>
    <row r="31" spans="1:3" ht="18" customHeight="1">
      <c r="A31" s="12" t="s">
        <v>14</v>
      </c>
      <c r="B31" s="33">
        <f>'[4]Лист1'!C8</f>
        <v>0.0285532714104231</v>
      </c>
      <c r="C31" s="21"/>
    </row>
    <row r="32" spans="1:3" ht="15">
      <c r="A32" s="11" t="s">
        <v>15</v>
      </c>
      <c r="B32" s="33">
        <f>'[4]Лист1'!C9</f>
        <v>0.045111072308909365</v>
      </c>
      <c r="C32" s="21"/>
    </row>
    <row r="33" spans="1:3" ht="15">
      <c r="A33" s="10" t="s">
        <v>16</v>
      </c>
      <c r="B33" s="32">
        <f>'[4]Лист1'!C10</f>
        <v>0.3207167501782859</v>
      </c>
      <c r="C33" s="21"/>
    </row>
    <row r="34" spans="1:3" ht="15">
      <c r="A34" s="10" t="s">
        <v>17</v>
      </c>
      <c r="B34" s="32">
        <f>'[4]Лист1'!C11</f>
        <v>0.19747959859922334</v>
      </c>
      <c r="C34" s="21"/>
    </row>
    <row r="35" spans="1:3" ht="15">
      <c r="A35" s="10" t="s">
        <v>18</v>
      </c>
      <c r="B35" s="32">
        <f>'[4]Лист1'!C12</f>
        <v>0.05983809980866989</v>
      </c>
      <c r="C35" s="21"/>
    </row>
    <row r="36" spans="1:3" ht="15">
      <c r="A36" s="10" t="s">
        <v>19</v>
      </c>
      <c r="B36" s="32">
        <f>'[4]Лист1'!C13</f>
        <v>0</v>
      </c>
      <c r="C36" s="21"/>
    </row>
    <row r="37" spans="1:3" ht="15">
      <c r="A37" s="10" t="s">
        <v>20</v>
      </c>
      <c r="B37" s="32">
        <f>'[4]Лист1'!C14</f>
        <v>0.0892236480691843</v>
      </c>
      <c r="C37" s="21"/>
    </row>
    <row r="38" spans="1:3" ht="15">
      <c r="A38" s="10" t="s">
        <v>21</v>
      </c>
      <c r="B38" s="32">
        <f>'[4]Лист1'!C15</f>
        <v>0.055866788712640114</v>
      </c>
      <c r="C38" s="21"/>
    </row>
    <row r="39" spans="1:3" ht="15">
      <c r="A39" s="11" t="s">
        <v>22</v>
      </c>
      <c r="B39" s="33">
        <f>'[4]Лист1'!C16</f>
        <v>0.5963456694771719</v>
      </c>
      <c r="C39" s="21"/>
    </row>
    <row r="40" spans="1:3" ht="15">
      <c r="A40" s="11" t="s">
        <v>23</v>
      </c>
      <c r="B40" s="33">
        <f>'[4]Лист1'!C17</f>
        <v>0.08934891346105346</v>
      </c>
      <c r="C40" s="21"/>
    </row>
    <row r="41" spans="1:3" ht="15">
      <c r="A41" s="11" t="s">
        <v>24</v>
      </c>
      <c r="B41" s="33">
        <f>'[4]Лист1'!C18</f>
        <v>0.18856571713731135</v>
      </c>
      <c r="C41" s="21"/>
    </row>
    <row r="43" s="20" customFormat="1" ht="15">
      <c r="A43" s="19" t="s">
        <v>25</v>
      </c>
    </row>
    <row r="45" spans="1:3" ht="30" customHeight="1">
      <c r="A45" s="3" t="s">
        <v>11</v>
      </c>
      <c r="B45" s="3" t="str">
        <f>$B$6</f>
        <v> 2021 год</v>
      </c>
      <c r="C45" s="16"/>
    </row>
    <row r="46" spans="1:3" ht="15">
      <c r="A46" s="13" t="s">
        <v>26</v>
      </c>
      <c r="B46" s="28">
        <f>'[3]2.Оценочные показатели'!$T$26</f>
        <v>0.17548641261926728</v>
      </c>
      <c r="C46" s="31"/>
    </row>
    <row r="47" spans="1:3" ht="15">
      <c r="A47" s="13" t="s">
        <v>27</v>
      </c>
      <c r="B47" s="28">
        <f>'[3]8.ОФР'!$T$67/'[3]12.Прогнозный баланс'!$T$79</f>
        <v>0.039704913823054806</v>
      </c>
      <c r="C47" s="30"/>
    </row>
    <row r="48" spans="1:3" ht="15">
      <c r="A48" s="13" t="s">
        <v>28</v>
      </c>
      <c r="B48" s="28">
        <f>'[3]2.Оценочные показатели'!$T$35</f>
        <v>0.04827372585214835</v>
      </c>
      <c r="C48" s="30"/>
    </row>
    <row r="49" ht="15">
      <c r="A49" s="29"/>
    </row>
    <row r="51" s="20" customFormat="1" ht="15">
      <c r="A51" s="19" t="s">
        <v>29</v>
      </c>
    </row>
    <row r="53" spans="1:2" ht="30" customHeight="1">
      <c r="A53" s="3" t="s">
        <v>11</v>
      </c>
      <c r="B53" s="3" t="str">
        <f>$B$6</f>
        <v> 2021 год</v>
      </c>
    </row>
    <row r="54" spans="1:4" ht="15.75" customHeight="1">
      <c r="A54" s="14" t="s">
        <v>30</v>
      </c>
      <c r="B54" s="35">
        <f>'[1]Лист1'!$R$15</f>
        <v>3.1350531560841257</v>
      </c>
      <c r="D54" s="15"/>
    </row>
    <row r="55" spans="1:4" ht="30.75">
      <c r="A55" s="14" t="s">
        <v>31</v>
      </c>
      <c r="B55" s="35">
        <f>'[1]Лист1'!$R$16</f>
        <v>1.5694706331275439</v>
      </c>
      <c r="D55" s="15"/>
    </row>
    <row r="56" spans="1:2" ht="15">
      <c r="A56" s="14" t="s">
        <v>46</v>
      </c>
      <c r="B56" s="34">
        <f>'[3]2.Оценочные показатели'!$T$55</f>
        <v>68.5094030513986</v>
      </c>
    </row>
    <row r="58" s="20" customFormat="1" ht="15">
      <c r="A58" s="19" t="s">
        <v>32</v>
      </c>
    </row>
    <row r="60" spans="1:3" ht="15">
      <c r="A60" s="3" t="s">
        <v>33</v>
      </c>
      <c r="B60" s="3" t="s">
        <v>34</v>
      </c>
      <c r="C60" s="3" t="s">
        <v>35</v>
      </c>
    </row>
    <row r="61" spans="1:3" ht="15">
      <c r="A61" s="13" t="s">
        <v>48</v>
      </c>
      <c r="B61" s="24">
        <f>'[2]8.ОФР'!$X$12</f>
        <v>10182296.462515675</v>
      </c>
      <c r="C61" s="37">
        <f>B62/B61*100</f>
        <v>111.34681327413432</v>
      </c>
    </row>
    <row r="62" spans="1:3" ht="15">
      <c r="A62" s="13" t="s">
        <v>52</v>
      </c>
      <c r="B62" s="24">
        <f>'[3]8.ОФР'!$Z$12</f>
        <v>11337662.629136112</v>
      </c>
      <c r="C62" s="38"/>
    </row>
    <row r="64" s="20" customFormat="1" ht="15">
      <c r="A64" s="19" t="s">
        <v>36</v>
      </c>
    </row>
    <row r="66" spans="1:3" ht="15">
      <c r="A66" s="3" t="s">
        <v>33</v>
      </c>
      <c r="B66" s="3" t="s">
        <v>34</v>
      </c>
      <c r="C66" s="3" t="s">
        <v>35</v>
      </c>
    </row>
    <row r="67" spans="1:3" ht="15">
      <c r="A67" s="13" t="str">
        <f>A61</f>
        <v>3-й кв 2021 г.</v>
      </c>
      <c r="B67" s="24">
        <f>'[2]8.ОФР'!$X$18*-1</f>
        <v>8743314.783</v>
      </c>
      <c r="C67" s="37">
        <f>B68/B67*100</f>
        <v>115.50928417488268</v>
      </c>
    </row>
    <row r="68" spans="1:3" ht="15">
      <c r="A68" s="13" t="str">
        <f>A62</f>
        <v>4-й кв 2021 г.</v>
      </c>
      <c r="B68" s="24">
        <f>'[3]8.ОФР'!$Z$18*-1</f>
        <v>10099340.318999998</v>
      </c>
      <c r="C68" s="38"/>
    </row>
    <row r="70" s="20" customFormat="1" ht="15">
      <c r="A70" s="19" t="s">
        <v>42</v>
      </c>
    </row>
    <row r="71" ht="15">
      <c r="C71" s="27"/>
    </row>
    <row r="72" spans="1:3" ht="15.75" customHeight="1">
      <c r="A72" s="3" t="s">
        <v>11</v>
      </c>
      <c r="B72" s="3" t="s">
        <v>51</v>
      </c>
      <c r="C72" s="16"/>
    </row>
    <row r="73" spans="1:3" ht="15.75" customHeight="1">
      <c r="A73" s="14" t="s">
        <v>37</v>
      </c>
      <c r="B73" s="24">
        <f>'[5]4.Баланс ээ'!$I$11</f>
        <v>9601.457709000002</v>
      </c>
      <c r="C73" s="17"/>
    </row>
    <row r="74" spans="1:3" ht="15.75" customHeight="1">
      <c r="A74" s="14" t="s">
        <v>45</v>
      </c>
      <c r="B74" s="24">
        <f>'[5]4.Баланс ээ'!$I$21</f>
        <v>7252.928799000002</v>
      </c>
      <c r="C74" s="18"/>
    </row>
    <row r="75" spans="1:3" ht="15.75" customHeight="1">
      <c r="A75" s="14" t="s">
        <v>38</v>
      </c>
      <c r="B75" s="24">
        <f>'[5]3.Программа реализации'!$I$184</f>
        <v>6261.9003920000005</v>
      </c>
      <c r="C75" s="18"/>
    </row>
    <row r="76" spans="1:3" ht="15">
      <c r="A76" s="14" t="s">
        <v>39</v>
      </c>
      <c r="B76" s="36">
        <f>B78/B75/10</f>
        <v>161.5287103392762</v>
      </c>
      <c r="C76" s="18"/>
    </row>
    <row r="77" spans="1:3" ht="15">
      <c r="A77" s="14" t="s">
        <v>40</v>
      </c>
      <c r="B77" s="35">
        <f>'[5]4.Баланс ээ'!$I$30</f>
        <v>0.11400293742219074</v>
      </c>
      <c r="C77" s="18"/>
    </row>
    <row r="78" spans="1:3" ht="15">
      <c r="A78" s="14" t="s">
        <v>43</v>
      </c>
      <c r="B78" s="24">
        <f>'[5]8.ОФР'!$I$13</f>
        <v>10114766.94592768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29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625" style="0" customWidth="1"/>
    <col min="2" max="2" width="57.50390625" style="0" customWidth="1"/>
    <col min="3" max="3" width="11.875" style="0" customWidth="1"/>
    <col min="4" max="6" width="12.00390625" style="0" customWidth="1"/>
  </cols>
  <sheetData>
    <row r="3" ht="12.75">
      <c r="C3" s="22"/>
    </row>
    <row r="5" ht="12.75">
      <c r="C5" s="22"/>
    </row>
    <row r="6" ht="12.75">
      <c r="C6" s="22"/>
    </row>
    <row r="12" ht="12.75">
      <c r="C12" s="22"/>
    </row>
    <row r="13" ht="12.75">
      <c r="C13" s="22"/>
    </row>
    <row r="14" ht="12.75">
      <c r="C14" s="22"/>
    </row>
    <row r="15" ht="12.75">
      <c r="C15" s="22"/>
    </row>
    <row r="16" ht="12.75">
      <c r="C16" s="22"/>
    </row>
    <row r="17" ht="12.75">
      <c r="C17" s="22"/>
    </row>
    <row r="18" ht="12.75">
      <c r="C18" s="22"/>
    </row>
    <row r="19" ht="12.75">
      <c r="C19" s="22"/>
    </row>
    <row r="20" ht="12.75">
      <c r="C20" s="22"/>
    </row>
    <row r="21" ht="12.75">
      <c r="C21" s="22"/>
    </row>
    <row r="22" ht="12.75">
      <c r="C22" s="22"/>
    </row>
    <row r="23" ht="12.75">
      <c r="C23" s="22"/>
    </row>
    <row r="24" ht="12.75">
      <c r="C24" s="22"/>
    </row>
    <row r="25" ht="12.75">
      <c r="C25" s="22"/>
    </row>
    <row r="26" ht="12.75">
      <c r="C26" s="22"/>
    </row>
    <row r="27" spans="3:4" ht="12.75">
      <c r="C27" s="22"/>
      <c r="D27" s="22"/>
    </row>
    <row r="28" ht="12.75">
      <c r="C28" s="22"/>
    </row>
    <row r="29" ht="12.75">
      <c r="C29" s="22"/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Головашко Наталья Валерьевна</cp:lastModifiedBy>
  <cp:lastPrinted>2016-05-19T11:01:34Z</cp:lastPrinted>
  <dcterms:created xsi:type="dcterms:W3CDTF">2010-06-18T04:55:37Z</dcterms:created>
  <dcterms:modified xsi:type="dcterms:W3CDTF">2022-03-01T07:36:46Z</dcterms:modified>
  <cp:category/>
  <cp:version/>
  <cp:contentType/>
  <cp:contentStatus/>
</cp:coreProperties>
</file>